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040" activeTab="0"/>
  </bookViews>
  <sheets>
    <sheet name="comparateur-CdC" sheetId="1" r:id="rId1"/>
    <sheet name="etablissements" sheetId="2" r:id="rId2"/>
    <sheet name="emplois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<sst xmlns="http://schemas.openxmlformats.org/spreadsheetml/2006/main" count="48" uniqueCount="48">
  <si>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Population en 2014</t>
  </si>
  <si>
    <t>Densité de la population (nombre d'habitants au km²) en 2014</t>
  </si>
  <si>
    <t>Variation de la population : taux annuel moyen entre 2009 et 2014, en %</t>
  </si>
  <si>
    <t>dont variation due au solde naturel : taux annuel moyen entre 2009 et 2014, en %</t>
  </si>
  <si>
    <t>dont variation due au solde apparent des entrées sorties : taux annuel moyen entre 2009 et 2014, en %</t>
  </si>
  <si>
    <t>Nombre de ménages en 2014</t>
  </si>
  <si>
    <t>Naissances domiciliées en 2016</t>
  </si>
  <si>
    <t xml:space="preserve">Décès domiciliés en 2016 </t>
  </si>
  <si>
    <t>Logement</t>
  </si>
  <si>
    <t>Nombre total de logements en 2014</t>
  </si>
  <si>
    <t>Part des résidences principales en 2014, en %</t>
  </si>
  <si>
    <t>Part des résidences secondaires (y compris les logements occasionnels) en 2014, en %</t>
  </si>
  <si>
    <t>Part des logements vacants en 2014, en %</t>
  </si>
  <si>
    <t>Part des ménages propriétaires de leur résidence principale en 2014, en %</t>
  </si>
  <si>
    <t>Revenus</t>
  </si>
  <si>
    <t>Nombre de ménages fiscaux en 2014</t>
  </si>
  <si>
    <t>Part des ménages fiscaux imposés en 2014, en %</t>
  </si>
  <si>
    <t>Médiane du revenu disponible par unité de consommation en 2014, en euros</t>
  </si>
  <si>
    <t>Taux de pauvreté en 2014, en %</t>
  </si>
  <si>
    <t>Emploi - Chômage</t>
  </si>
  <si>
    <t>Emploi total (salarié et non salarié) au lieu de travail en 2014</t>
  </si>
  <si>
    <t>dont part de l'emploi salarié au lieu de travail en 2014, en %</t>
  </si>
  <si>
    <t>Variation de l'emploi total au lieu de travail : taux annuel moyen entre 2009 et 2014, en %</t>
  </si>
  <si>
    <t>Taux d'activité des 15 à 64 ans en 2014</t>
  </si>
  <si>
    <t>Taux de chômage des 15 à 64 ans en 2014</t>
  </si>
  <si>
    <t>Établissements</t>
  </si>
  <si>
    <t>Nombre d'établissements actifs au 31 décembre 2015</t>
  </si>
  <si>
    <t>Part de l'agriculture, en %</t>
  </si>
  <si>
    <t>Part de l'industrie, en %</t>
  </si>
  <si>
    <t>Part de la construction, en %</t>
  </si>
  <si>
    <t>Part du commerce, transports et services divers, en %</t>
  </si>
  <si>
    <t>dont commerce et réparation automobile, en %</t>
  </si>
  <si>
    <t>Part de l'administration publique, enseignement, santé et action sociale, en %</t>
  </si>
  <si>
    <t>Part des établissements de 1 à 9 salariés, en %</t>
  </si>
  <si>
    <t>Part des établissements de 10 salariés ou plus, en %</t>
  </si>
  <si>
    <t>Superficie (en ha)</t>
  </si>
  <si>
    <t xml:space="preserve">Tanneron </t>
  </si>
  <si>
    <t>Tourrettes</t>
  </si>
  <si>
    <t>Seillans</t>
  </si>
  <si>
    <t>St Paul</t>
  </si>
  <si>
    <t>Montauroux</t>
  </si>
  <si>
    <t>Mons</t>
  </si>
  <si>
    <t>Fayence</t>
  </si>
  <si>
    <t>Callian</t>
  </si>
  <si>
    <t>Bagnols</t>
  </si>
  <si>
    <t>CdC</t>
  </si>
  <si>
    <t>Comparateur de territoire © Insee (les sources sont en liens des titres)</t>
  </si>
  <si>
    <t>calculs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</si>
</sst>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00\ _€_-;\-* #,##0.000\ _€_-;_-* &quot;-&quot;??\ _€_-;_-@_-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164" fontId="0" fillId="0" borderId="0" xfId="15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d'établissements actifs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'comparateur-CdC'!$B$1:$J$1</c:f>
              <c:strCache>
                <c:ptCount val="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St Paul</c:v>
                </c:pt>
                <c:pt idx="6">
                  <c:v>Seillans</c:v>
                </c:pt>
                <c:pt idx="7">
                  <c:v>Tanneron </c:v>
                </c:pt>
                <c:pt idx="8">
                  <c:v>Tourrettes</c:v>
                </c:pt>
              </c:strCache>
            </c:strRef>
          </c:cat>
          <c:val>
            <c:numRef>
              <c:f>'comparateur-CdC'!$B$35:$J$35</c:f>
              <c:numCache>
                <c:ptCount val="9"/>
                <c:pt idx="0">
                  <c:v>298</c:v>
                </c:pt>
                <c:pt idx="1">
                  <c:v>567</c:v>
                </c:pt>
                <c:pt idx="2">
                  <c:v>732</c:v>
                </c:pt>
                <c:pt idx="3">
                  <c:v>117</c:v>
                </c:pt>
                <c:pt idx="4">
                  <c:v>960</c:v>
                </c:pt>
                <c:pt idx="5">
                  <c:v>196</c:v>
                </c:pt>
                <c:pt idx="6">
                  <c:v>321</c:v>
                </c:pt>
                <c:pt idx="7">
                  <c:v>196</c:v>
                </c:pt>
                <c:pt idx="8">
                  <c:v>561</c:v>
                </c:pt>
              </c:numCache>
            </c:numRef>
          </c:val>
        </c:ser>
        <c:axId val="38757137"/>
        <c:axId val="13269914"/>
      </c:barChart>
      <c:catAx>
        <c:axId val="38757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269914"/>
        <c:crosses val="autoZero"/>
        <c:auto val="1"/>
        <c:lblOffset val="100"/>
        <c:noMultiLvlLbl val="0"/>
      </c:catAx>
      <c:valAx>
        <c:axId val="13269914"/>
        <c:scaling>
          <c:orientation val="minMax"/>
          <c:max val="1000"/>
        </c:scaling>
        <c:axPos val="l"/>
        <c:majorGridlines/>
        <c:delete val="0"/>
        <c:numFmt formatCode="0.00" sourceLinked="0"/>
        <c:majorTickMark val="in"/>
        <c:minorTickMark val="cross"/>
        <c:tickLblPos val="nextTo"/>
        <c:crossAx val="38757137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établissements actifs par activités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'comparateur-CdC'!$A$36</c:f>
              <c:strCache>
                <c:ptCount val="1"/>
                <c:pt idx="0">
                  <c:v>Part de l'agriculture, en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'comparateur-CdC'!$B$1:$J$1</c:f>
              <c:strCache>
                <c:ptCount val="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St Paul</c:v>
                </c:pt>
                <c:pt idx="6">
                  <c:v>Seillans</c:v>
                </c:pt>
                <c:pt idx="7">
                  <c:v>Tanneron </c:v>
                </c:pt>
                <c:pt idx="8">
                  <c:v>Tourrettes</c:v>
                </c:pt>
              </c:strCache>
            </c:strRef>
          </c:cat>
          <c:val>
            <c:numRef>
              <c:f>'comparateur-CdC'!$B$36:$J$36</c:f>
              <c:numCache>
                <c:ptCount val="9"/>
                <c:pt idx="0">
                  <c:v>5.4</c:v>
                </c:pt>
                <c:pt idx="1">
                  <c:v>3.4</c:v>
                </c:pt>
                <c:pt idx="2">
                  <c:v>2.7</c:v>
                </c:pt>
                <c:pt idx="3">
                  <c:v>9.4</c:v>
                </c:pt>
                <c:pt idx="4">
                  <c:v>1.4</c:v>
                </c:pt>
                <c:pt idx="5">
                  <c:v>2.6</c:v>
                </c:pt>
                <c:pt idx="6">
                  <c:v>2.2</c:v>
                </c:pt>
                <c:pt idx="7">
                  <c:v>19.4</c:v>
                </c:pt>
                <c:pt idx="8">
                  <c:v>2.7</c:v>
                </c:pt>
              </c:numCache>
            </c:numRef>
          </c:val>
        </c:ser>
        <c:ser>
          <c:idx val="2"/>
          <c:order val="1"/>
          <c:tx>
            <c:strRef>
              <c:f>'comparateur-CdC'!$A$37</c:f>
              <c:strCache>
                <c:ptCount val="1"/>
                <c:pt idx="0">
                  <c:v>Part de l'industrie, en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'comparateur-CdC'!$B$1:$J$1</c:f>
              <c:strCache>
                <c:ptCount val="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St Paul</c:v>
                </c:pt>
                <c:pt idx="6">
                  <c:v>Seillans</c:v>
                </c:pt>
                <c:pt idx="7">
                  <c:v>Tanneron </c:v>
                </c:pt>
                <c:pt idx="8">
                  <c:v>Tourrettes</c:v>
                </c:pt>
              </c:strCache>
            </c:strRef>
          </c:cat>
          <c:val>
            <c:numRef>
              <c:f>'comparateur-CdC'!$B$37:$J$37</c:f>
              <c:numCache>
                <c:ptCount val="9"/>
                <c:pt idx="0">
                  <c:v>3.7</c:v>
                </c:pt>
                <c:pt idx="1">
                  <c:v>3.4</c:v>
                </c:pt>
                <c:pt idx="2">
                  <c:v>4</c:v>
                </c:pt>
                <c:pt idx="3">
                  <c:v>5.1</c:v>
                </c:pt>
                <c:pt idx="4">
                  <c:v>5.3</c:v>
                </c:pt>
                <c:pt idx="5">
                  <c:v>6.1</c:v>
                </c:pt>
                <c:pt idx="6">
                  <c:v>7.2</c:v>
                </c:pt>
                <c:pt idx="7">
                  <c:v>5.6</c:v>
                </c:pt>
                <c:pt idx="8">
                  <c:v>6.4</c:v>
                </c:pt>
              </c:numCache>
            </c:numRef>
          </c:val>
        </c:ser>
        <c:ser>
          <c:idx val="0"/>
          <c:order val="2"/>
          <c:tx>
            <c:strRef>
              <c:f>'comparateur-CdC'!$A$38</c:f>
              <c:strCache>
                <c:ptCount val="1"/>
                <c:pt idx="0">
                  <c:v>Part de la construction, en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'comparateur-CdC'!$B$1:$J$1</c:f>
              <c:strCache>
                <c:ptCount val="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St Paul</c:v>
                </c:pt>
                <c:pt idx="6">
                  <c:v>Seillans</c:v>
                </c:pt>
                <c:pt idx="7">
                  <c:v>Tanneron </c:v>
                </c:pt>
                <c:pt idx="8">
                  <c:v>Tourrettes</c:v>
                </c:pt>
              </c:strCache>
            </c:strRef>
          </c:cat>
          <c:val>
            <c:numRef>
              <c:f>'comparateur-CdC'!$B$38:$J$38</c:f>
              <c:numCache>
                <c:ptCount val="9"/>
                <c:pt idx="0">
                  <c:v>19.5</c:v>
                </c:pt>
                <c:pt idx="1">
                  <c:v>18.9</c:v>
                </c:pt>
                <c:pt idx="2">
                  <c:v>20.8</c:v>
                </c:pt>
                <c:pt idx="3">
                  <c:v>19.7</c:v>
                </c:pt>
                <c:pt idx="4">
                  <c:v>18.8</c:v>
                </c:pt>
                <c:pt idx="5">
                  <c:v>21.4</c:v>
                </c:pt>
                <c:pt idx="6">
                  <c:v>24.6</c:v>
                </c:pt>
                <c:pt idx="7">
                  <c:v>14.3</c:v>
                </c:pt>
                <c:pt idx="8">
                  <c:v>17.5</c:v>
                </c:pt>
              </c:numCache>
            </c:numRef>
          </c:val>
        </c:ser>
        <c:ser>
          <c:idx val="3"/>
          <c:order val="3"/>
          <c:tx>
            <c:strRef>
              <c:f>'comparateur-CdC'!$A$39</c:f>
              <c:strCache>
                <c:ptCount val="1"/>
                <c:pt idx="0">
                  <c:v>Part du commerce, transports et services divers, en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'comparateur-CdC'!$B$1:$J$1</c:f>
              <c:strCache>
                <c:ptCount val="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St Paul</c:v>
                </c:pt>
                <c:pt idx="6">
                  <c:v>Seillans</c:v>
                </c:pt>
                <c:pt idx="7">
                  <c:v>Tanneron </c:v>
                </c:pt>
                <c:pt idx="8">
                  <c:v>Tourrettes</c:v>
                </c:pt>
              </c:strCache>
            </c:strRef>
          </c:cat>
          <c:val>
            <c:numRef>
              <c:f>'comparateur-CdC'!$B$39:$J$39</c:f>
              <c:numCache>
                <c:ptCount val="9"/>
                <c:pt idx="0">
                  <c:v>61.1</c:v>
                </c:pt>
                <c:pt idx="1">
                  <c:v>62.3</c:v>
                </c:pt>
                <c:pt idx="2">
                  <c:v>61.5</c:v>
                </c:pt>
                <c:pt idx="3">
                  <c:v>56.4</c:v>
                </c:pt>
                <c:pt idx="4">
                  <c:v>66.1</c:v>
                </c:pt>
                <c:pt idx="5">
                  <c:v>58.7</c:v>
                </c:pt>
                <c:pt idx="6">
                  <c:v>55.5</c:v>
                </c:pt>
                <c:pt idx="7">
                  <c:v>54.1</c:v>
                </c:pt>
                <c:pt idx="8">
                  <c:v>61.9</c:v>
                </c:pt>
              </c:numCache>
            </c:numRef>
          </c:val>
        </c:ser>
        <c:axId val="52320363"/>
        <c:axId val="1121220"/>
      </c:barChart>
      <c:catAx>
        <c:axId val="52320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1220"/>
        <c:crosses val="autoZero"/>
        <c:auto val="1"/>
        <c:lblOffset val="100"/>
        <c:noMultiLvlLbl val="0"/>
      </c:catAx>
      <c:valAx>
        <c:axId val="1121220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in"/>
        <c:minorTickMark val="cross"/>
        <c:tickLblPos val="nextTo"/>
        <c:crossAx val="523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t.ly/2IFoOvq" TargetMode="External" /><Relationship Id="rId2" Type="http://schemas.openxmlformats.org/officeDocument/2006/relationships/hyperlink" Target="http://bit.ly/2IGWn0c" TargetMode="External" /><Relationship Id="rId3" Type="http://schemas.openxmlformats.org/officeDocument/2006/relationships/hyperlink" Target="http://bit.ly/2IASWZ0" TargetMode="External" /><Relationship Id="rId4" Type="http://schemas.openxmlformats.org/officeDocument/2006/relationships/hyperlink" Target="http://bit.ly/2IGRkwO" TargetMode="External" /><Relationship Id="rId5" Type="http://schemas.openxmlformats.org/officeDocument/2006/relationships/hyperlink" Target="http://bit.ly/2IGSxEm" TargetMode="External" /><Relationship Id="rId6" Type="http://schemas.openxmlformats.org/officeDocument/2006/relationships/hyperlink" Target="http://bit.ly/2IEWZne" TargetMode="External" /><Relationship Id="rId7" Type="http://schemas.openxmlformats.org/officeDocument/2006/relationships/hyperlink" Target="http://bit.ly/2IyUOld" TargetMode="External" /><Relationship Id="rId8" Type="http://schemas.openxmlformats.org/officeDocument/2006/relationships/hyperlink" Target="http://bit.ly/2IyURgT" TargetMode="External" /><Relationship Id="rId9" Type="http://schemas.openxmlformats.org/officeDocument/2006/relationships/hyperlink" Target="http://bit.ly/2IHqWTI" TargetMode="External" /><Relationship Id="rId10" Type="http://schemas.openxmlformats.org/officeDocument/2006/relationships/hyperlink" Target="http://bit.ly/2IDuMxa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pane xSplit="1" ySplit="1" topLeftCell="G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9" sqref="F39"/>
    </sheetView>
  </sheetViews>
  <sheetFormatPr defaultColWidth="9.140625" defaultRowHeight="12.75"/>
  <cols>
    <col min="1" max="1" width="84.140625" style="0" customWidth="1"/>
    <col min="2" max="12" width="13.8515625" style="0" customWidth="1"/>
  </cols>
  <sheetData>
    <row r="1" spans="1:12" s="2" customFormat="1" ht="36" customHeight="1">
      <c r="A1" s="2" t="s">
        <v>46</v>
      </c>
      <c r="B1" s="3" t="s">
        <v>44</v>
      </c>
      <c r="C1" s="3" t="s">
        <v>43</v>
      </c>
      <c r="D1" s="3" t="s">
        <v>42</v>
      </c>
      <c r="E1" s="3" t="s">
        <v>41</v>
      </c>
      <c r="F1" s="3" t="s">
        <v>40</v>
      </c>
      <c r="G1" s="3" t="s">
        <v>39</v>
      </c>
      <c r="H1" s="3" t="s">
        <v>38</v>
      </c>
      <c r="I1" s="3" t="s">
        <v>36</v>
      </c>
      <c r="J1" s="3" t="s">
        <v>37</v>
      </c>
      <c r="K1" s="3" t="s">
        <v>47</v>
      </c>
      <c r="L1" s="3" t="s">
        <v>45</v>
      </c>
    </row>
    <row r="3" spans="1:12" ht="12.75">
      <c r="A3" s="1" t="s">
        <v>0</v>
      </c>
      <c r="B3" s="1">
        <v>2695</v>
      </c>
      <c r="C3" s="1">
        <v>3310</v>
      </c>
      <c r="D3" s="1">
        <v>5602</v>
      </c>
      <c r="E3" s="1">
        <v>871</v>
      </c>
      <c r="F3" s="1">
        <v>6218</v>
      </c>
      <c r="G3" s="1">
        <v>1709</v>
      </c>
      <c r="H3" s="1">
        <v>2540</v>
      </c>
      <c r="I3" s="1">
        <v>1524</v>
      </c>
      <c r="J3" s="1">
        <v>2897</v>
      </c>
      <c r="K3" s="1">
        <f>SUM(B3:J3)</f>
        <v>27366</v>
      </c>
      <c r="L3" s="1">
        <v>27366</v>
      </c>
    </row>
    <row r="4" spans="1:12" ht="12.75">
      <c r="A4" t="s">
        <v>1</v>
      </c>
      <c r="B4">
        <v>6280</v>
      </c>
      <c r="C4">
        <v>130.2</v>
      </c>
      <c r="D4">
        <v>202.4</v>
      </c>
      <c r="E4">
        <v>11.4</v>
      </c>
      <c r="F4">
        <v>185.4</v>
      </c>
      <c r="G4">
        <v>84.4</v>
      </c>
      <c r="H4">
        <v>28.6</v>
      </c>
      <c r="I4">
        <v>28.9</v>
      </c>
      <c r="J4">
        <v>85.2</v>
      </c>
      <c r="K4" s="4">
        <f>100*K3/K5</f>
        <v>68.0915650659368</v>
      </c>
      <c r="L4">
        <v>68.1</v>
      </c>
    </row>
    <row r="5" spans="1:12" ht="12.75">
      <c r="A5" t="s">
        <v>35</v>
      </c>
      <c r="B5">
        <v>4290</v>
      </c>
      <c r="C5">
        <v>2540</v>
      </c>
      <c r="D5">
        <v>2770</v>
      </c>
      <c r="E5">
        <v>7660</v>
      </c>
      <c r="F5">
        <v>3350</v>
      </c>
      <c r="G5">
        <v>2030</v>
      </c>
      <c r="H5">
        <v>8870</v>
      </c>
      <c r="I5">
        <v>5280</v>
      </c>
      <c r="J5">
        <v>3400</v>
      </c>
      <c r="K5">
        <f>SUM(B5:J5)</f>
        <v>40190</v>
      </c>
      <c r="L5">
        <v>40190</v>
      </c>
    </row>
    <row r="6" spans="1:12" ht="12.75">
      <c r="A6" t="s">
        <v>2</v>
      </c>
      <c r="B6">
        <v>2.3</v>
      </c>
      <c r="C6">
        <v>1.1</v>
      </c>
      <c r="D6">
        <v>2.6</v>
      </c>
      <c r="E6">
        <v>0.2</v>
      </c>
      <c r="F6">
        <v>1.9</v>
      </c>
      <c r="G6">
        <v>1.1</v>
      </c>
      <c r="H6">
        <v>-0.1</v>
      </c>
      <c r="I6">
        <v>0.7</v>
      </c>
      <c r="J6">
        <v>1.4</v>
      </c>
      <c r="K6" s="4">
        <f>SUMPRODUCT(B$3:J$3,B6:J6)/K$3</f>
        <v>1.5764671490170286</v>
      </c>
      <c r="L6">
        <v>1.6</v>
      </c>
    </row>
    <row r="7" spans="1:12" ht="12.75">
      <c r="A7" t="s">
        <v>3</v>
      </c>
      <c r="B7">
        <v>-0.4</v>
      </c>
      <c r="C7">
        <v>-0.1</v>
      </c>
      <c r="D7">
        <v>0.1</v>
      </c>
      <c r="E7">
        <v>0</v>
      </c>
      <c r="F7">
        <v>0.3</v>
      </c>
      <c r="G7">
        <v>-0.4</v>
      </c>
      <c r="H7">
        <v>-0.5</v>
      </c>
      <c r="I7">
        <v>0.3</v>
      </c>
      <c r="J7">
        <v>0.1</v>
      </c>
      <c r="K7" s="4">
        <f>SUMPRODUCT(B$3:J$3,B7:J7)/K$3</f>
        <v>-0.006946576043265371</v>
      </c>
      <c r="L7">
        <v>0</v>
      </c>
    </row>
    <row r="8" spans="1:12" ht="12.75">
      <c r="A8" t="s">
        <v>4</v>
      </c>
      <c r="C8">
        <v>1.3</v>
      </c>
      <c r="D8">
        <v>2.5</v>
      </c>
      <c r="E8">
        <v>0.2</v>
      </c>
      <c r="F8">
        <v>1.7</v>
      </c>
      <c r="G8">
        <v>1.5</v>
      </c>
      <c r="H8">
        <v>0.4</v>
      </c>
      <c r="I8">
        <v>0.4</v>
      </c>
      <c r="J8">
        <v>1.4</v>
      </c>
      <c r="K8" s="4">
        <f>SUMPRODUCT(B$3:J$3,B8:J8)/K$3</f>
        <v>1.3629211430241908</v>
      </c>
      <c r="L8">
        <v>1.6</v>
      </c>
    </row>
    <row r="9" spans="1:12" ht="12.75">
      <c r="A9" t="s">
        <v>5</v>
      </c>
      <c r="B9">
        <v>1131</v>
      </c>
      <c r="C9">
        <v>1369</v>
      </c>
      <c r="D9">
        <v>2517</v>
      </c>
      <c r="E9">
        <v>408</v>
      </c>
      <c r="F9">
        <v>2424</v>
      </c>
      <c r="G9">
        <v>663</v>
      </c>
      <c r="H9">
        <v>1115</v>
      </c>
      <c r="I9">
        <v>627</v>
      </c>
      <c r="J9">
        <v>1224</v>
      </c>
      <c r="K9">
        <f>SUM(B9:J9)</f>
        <v>11478</v>
      </c>
      <c r="L9">
        <v>11478</v>
      </c>
    </row>
    <row r="11" spans="1:12" ht="12.75">
      <c r="A11" t="s">
        <v>6</v>
      </c>
      <c r="B11">
        <v>23</v>
      </c>
      <c r="C11">
        <v>40</v>
      </c>
      <c r="D11">
        <v>55</v>
      </c>
      <c r="E11">
        <v>6</v>
      </c>
      <c r="F11">
        <v>67</v>
      </c>
      <c r="G11">
        <v>13</v>
      </c>
      <c r="H11">
        <v>26</v>
      </c>
      <c r="I11">
        <v>17</v>
      </c>
      <c r="J11">
        <v>19</v>
      </c>
      <c r="K11">
        <f>SUM(B11:J11)</f>
        <v>266</v>
      </c>
      <c r="L11">
        <v>266</v>
      </c>
    </row>
    <row r="12" spans="1:12" ht="12.75">
      <c r="A12" t="s">
        <v>7</v>
      </c>
      <c r="B12">
        <v>36</v>
      </c>
      <c r="C12">
        <v>39</v>
      </c>
      <c r="D12">
        <v>62</v>
      </c>
      <c r="E12">
        <v>7</v>
      </c>
      <c r="F12">
        <v>55</v>
      </c>
      <c r="G12">
        <v>19</v>
      </c>
      <c r="H12">
        <v>34</v>
      </c>
      <c r="I12">
        <v>7</v>
      </c>
      <c r="J12">
        <v>27</v>
      </c>
      <c r="K12">
        <f>SUM(B12:J12)</f>
        <v>286</v>
      </c>
      <c r="L12">
        <v>286</v>
      </c>
    </row>
    <row r="14" spans="1:12" ht="12.75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t="s">
        <v>9</v>
      </c>
      <c r="B15">
        <v>1848</v>
      </c>
      <c r="C15">
        <v>2066</v>
      </c>
      <c r="D15">
        <v>3739</v>
      </c>
      <c r="E15">
        <v>844</v>
      </c>
      <c r="F15">
        <v>3305</v>
      </c>
      <c r="G15">
        <v>973</v>
      </c>
      <c r="H15">
        <v>1884</v>
      </c>
      <c r="I15">
        <v>891</v>
      </c>
      <c r="J15">
        <v>2030</v>
      </c>
      <c r="K15">
        <f>SUM(B15:J15)</f>
        <v>17580</v>
      </c>
      <c r="L15">
        <v>17581</v>
      </c>
    </row>
    <row r="16" spans="1:12" ht="12.75">
      <c r="A16" t="s">
        <v>10</v>
      </c>
      <c r="B16">
        <v>61.2</v>
      </c>
      <c r="C16">
        <v>66.3</v>
      </c>
      <c r="D16">
        <v>67.3</v>
      </c>
      <c r="E16">
        <v>48.4</v>
      </c>
      <c r="F16">
        <v>73.3</v>
      </c>
      <c r="G16">
        <v>68.1</v>
      </c>
      <c r="H16">
        <v>59.2</v>
      </c>
      <c r="I16">
        <v>70.4</v>
      </c>
      <c r="J16">
        <v>60.3</v>
      </c>
      <c r="K16" s="4">
        <f>SUMPRODUCT(B15:J15,B16:J16)/K15</f>
        <v>65.28689988623437</v>
      </c>
      <c r="L16">
        <v>65.3</v>
      </c>
    </row>
    <row r="17" spans="1:12" ht="12.75">
      <c r="A17" t="s">
        <v>11</v>
      </c>
      <c r="B17">
        <v>34.6</v>
      </c>
      <c r="C17">
        <v>24.7</v>
      </c>
      <c r="D17">
        <v>25.2</v>
      </c>
      <c r="E17">
        <v>48.1</v>
      </c>
      <c r="F17">
        <v>17.8</v>
      </c>
      <c r="G17">
        <v>23.1</v>
      </c>
      <c r="H17">
        <v>37.2</v>
      </c>
      <c r="I17">
        <v>14</v>
      </c>
      <c r="J17">
        <v>34.9</v>
      </c>
      <c r="K17" s="4">
        <f>SUMPRODUCT(B15:J15,B17:J17)/K15</f>
        <v>27.559800910125137</v>
      </c>
      <c r="L17">
        <v>27.6</v>
      </c>
    </row>
    <row r="18" spans="1:12" ht="12.75">
      <c r="A18" t="s">
        <v>12</v>
      </c>
      <c r="B18">
        <v>4.2</v>
      </c>
      <c r="C18">
        <v>9</v>
      </c>
      <c r="D18">
        <v>7.4</v>
      </c>
      <c r="E18">
        <v>3.5</v>
      </c>
      <c r="F18">
        <v>8.9</v>
      </c>
      <c r="G18">
        <v>8.8</v>
      </c>
      <c r="H18">
        <v>3.6</v>
      </c>
      <c r="I18">
        <v>15.6</v>
      </c>
      <c r="J18">
        <v>4.8</v>
      </c>
      <c r="K18" s="4">
        <f>SUMPRODUCT(B15:J15,B18:J18)/K15</f>
        <v>7.13203071672355</v>
      </c>
      <c r="L18">
        <v>7.1</v>
      </c>
    </row>
    <row r="19" spans="1:12" ht="12.75">
      <c r="A19" t="s">
        <v>13</v>
      </c>
      <c r="B19">
        <v>77.5</v>
      </c>
      <c r="C19">
        <v>78.3</v>
      </c>
      <c r="D19">
        <v>66.3</v>
      </c>
      <c r="E19">
        <v>78.8</v>
      </c>
      <c r="F19">
        <v>71.1</v>
      </c>
      <c r="G19">
        <v>79.8</v>
      </c>
      <c r="H19">
        <v>67</v>
      </c>
      <c r="I19">
        <v>75.7</v>
      </c>
      <c r="J19">
        <v>68.5</v>
      </c>
      <c r="K19" s="4">
        <f>SUMPRODUCT(B15:J15,B19:J19)/K15</f>
        <v>71.94273606370876</v>
      </c>
      <c r="L19">
        <v>71.9</v>
      </c>
    </row>
    <row r="21" spans="1:12" ht="12.7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t="s">
        <v>15</v>
      </c>
      <c r="B22">
        <v>1055</v>
      </c>
      <c r="C22">
        <v>1360</v>
      </c>
      <c r="D22">
        <v>2476</v>
      </c>
      <c r="E22">
        <v>387</v>
      </c>
      <c r="F22">
        <v>2501</v>
      </c>
      <c r="G22">
        <v>677</v>
      </c>
      <c r="H22">
        <v>1112</v>
      </c>
      <c r="I22">
        <v>656</v>
      </c>
      <c r="J22">
        <v>1194</v>
      </c>
      <c r="K22">
        <f>SUM(B22:J22)</f>
        <v>11418</v>
      </c>
      <c r="L22">
        <v>11418</v>
      </c>
    </row>
    <row r="23" spans="1:12" ht="12.75">
      <c r="A23" t="s">
        <v>16</v>
      </c>
      <c r="B23">
        <v>63.6</v>
      </c>
      <c r="C23">
        <v>60</v>
      </c>
      <c r="D23">
        <v>58.4</v>
      </c>
      <c r="F23">
        <v>63.5</v>
      </c>
      <c r="H23">
        <v>54.1</v>
      </c>
      <c r="J23">
        <v>57.1</v>
      </c>
      <c r="K23" s="4">
        <f>SUMPRODUCT(B$22:J$22,B23:J23)/K$22</f>
        <v>50.83609213522508</v>
      </c>
      <c r="L23" s="5">
        <v>60</v>
      </c>
    </row>
    <row r="24" spans="1:12" ht="12.75">
      <c r="A24" t="s">
        <v>17</v>
      </c>
      <c r="B24">
        <v>21742.9</v>
      </c>
      <c r="C24">
        <v>21367</v>
      </c>
      <c r="D24">
        <v>20032.3</v>
      </c>
      <c r="E24">
        <v>20239.5</v>
      </c>
      <c r="F24">
        <v>22404.8</v>
      </c>
      <c r="G24">
        <v>20710.6</v>
      </c>
      <c r="H24">
        <v>18656.2</v>
      </c>
      <c r="I24">
        <v>21770.5</v>
      </c>
      <c r="J24">
        <v>20098</v>
      </c>
      <c r="K24" s="4">
        <f>SUMPRODUCT(B$22:J$22,B24:J24)/K$22</f>
        <v>20888.962708004903</v>
      </c>
      <c r="L24">
        <v>20949.3</v>
      </c>
    </row>
    <row r="25" spans="1:12" ht="12.75">
      <c r="A25" t="s">
        <v>18</v>
      </c>
      <c r="B25">
        <v>12.9</v>
      </c>
      <c r="C25">
        <v>14.9</v>
      </c>
      <c r="D25">
        <v>16.9</v>
      </c>
      <c r="F25">
        <v>14.5</v>
      </c>
      <c r="H25">
        <v>21.6</v>
      </c>
      <c r="J25">
        <v>15.9</v>
      </c>
      <c r="K25" s="4">
        <f>SUMPRODUCT(B$22:J$22,B25:J25)/K$22</f>
        <v>13.573848309686461</v>
      </c>
      <c r="L25">
        <v>15.6</v>
      </c>
    </row>
    <row r="27" spans="1:12" ht="12.75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t="s">
        <v>20</v>
      </c>
      <c r="B28">
        <v>351</v>
      </c>
      <c r="C28">
        <v>856</v>
      </c>
      <c r="D28">
        <v>1559</v>
      </c>
      <c r="E28">
        <v>126</v>
      </c>
      <c r="F28">
        <v>1697</v>
      </c>
      <c r="G28">
        <v>230</v>
      </c>
      <c r="H28">
        <v>499</v>
      </c>
      <c r="I28">
        <v>229</v>
      </c>
      <c r="J28">
        <v>1085</v>
      </c>
      <c r="K28">
        <f>SUM(B28:J28)</f>
        <v>6632</v>
      </c>
      <c r="L28">
        <v>6632</v>
      </c>
    </row>
    <row r="29" spans="1:12" ht="12.75">
      <c r="A29" t="s">
        <v>21</v>
      </c>
      <c r="B29">
        <v>64</v>
      </c>
      <c r="C29">
        <v>64.3</v>
      </c>
      <c r="D29">
        <v>70.4</v>
      </c>
      <c r="E29">
        <v>48.8</v>
      </c>
      <c r="F29">
        <v>70.8</v>
      </c>
      <c r="G29">
        <v>59.6</v>
      </c>
      <c r="H29">
        <v>65</v>
      </c>
      <c r="I29">
        <v>50.8</v>
      </c>
      <c r="J29">
        <v>72.9</v>
      </c>
      <c r="K29" s="4">
        <f>SUMPRODUCT(B$28:J$28,B29:J29)/K$28</f>
        <v>67.917294933655</v>
      </c>
      <c r="L29">
        <v>67.9</v>
      </c>
    </row>
    <row r="30" spans="1:12" ht="12.75">
      <c r="A30" t="s">
        <v>22</v>
      </c>
      <c r="B30">
        <v>1.1</v>
      </c>
      <c r="C30">
        <v>2.4</v>
      </c>
      <c r="D30">
        <v>1.6</v>
      </c>
      <c r="E30">
        <v>3.1</v>
      </c>
      <c r="F30">
        <v>1.3</v>
      </c>
      <c r="G30">
        <v>-1.7</v>
      </c>
      <c r="H30">
        <v>-1.9</v>
      </c>
      <c r="I30">
        <v>-1.5</v>
      </c>
      <c r="J30" s="5">
        <v>2</v>
      </c>
      <c r="K30" s="4">
        <f>SUMPRODUCT(B$28:J$28,B30:J30)/K$28</f>
        <v>1.2091375150784076</v>
      </c>
      <c r="L30">
        <v>2.3</v>
      </c>
    </row>
    <row r="31" spans="1:12" ht="12.75">
      <c r="A31" t="s">
        <v>23</v>
      </c>
      <c r="B31">
        <v>71.8</v>
      </c>
      <c r="C31">
        <v>76.8</v>
      </c>
      <c r="D31">
        <v>73.3</v>
      </c>
      <c r="E31">
        <v>70.1</v>
      </c>
      <c r="F31">
        <v>75.8</v>
      </c>
      <c r="G31">
        <v>73.5</v>
      </c>
      <c r="H31">
        <v>70.5</v>
      </c>
      <c r="I31">
        <v>75.9</v>
      </c>
      <c r="J31" s="5">
        <v>74</v>
      </c>
      <c r="K31" s="4">
        <f>SUMPRODUCT(B$28:J$28,B31:J31)/K$28</f>
        <v>74.25182448733413</v>
      </c>
      <c r="L31" s="5">
        <v>74</v>
      </c>
    </row>
    <row r="32" spans="1:12" ht="12.75">
      <c r="A32" t="s">
        <v>24</v>
      </c>
      <c r="B32">
        <v>13</v>
      </c>
      <c r="C32">
        <v>13.6</v>
      </c>
      <c r="D32">
        <v>13.3</v>
      </c>
      <c r="E32">
        <v>11.3</v>
      </c>
      <c r="F32">
        <v>11.6</v>
      </c>
      <c r="G32">
        <v>13.7</v>
      </c>
      <c r="H32">
        <v>14.5</v>
      </c>
      <c r="I32">
        <v>7.4</v>
      </c>
      <c r="J32">
        <v>13.4</v>
      </c>
      <c r="K32" s="4">
        <f>SUMPRODUCT(B$28:J$28,B32:J32)/K$28</f>
        <v>12.766646562123041</v>
      </c>
      <c r="L32">
        <v>12.6</v>
      </c>
    </row>
    <row r="34" spans="1:12" ht="12.75">
      <c r="A34" s="1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26</v>
      </c>
      <c r="B35">
        <v>298</v>
      </c>
      <c r="C35">
        <v>567</v>
      </c>
      <c r="D35">
        <v>732</v>
      </c>
      <c r="E35">
        <v>117</v>
      </c>
      <c r="F35">
        <v>960</v>
      </c>
      <c r="G35">
        <v>196</v>
      </c>
      <c r="H35">
        <v>321</v>
      </c>
      <c r="I35">
        <v>196</v>
      </c>
      <c r="J35">
        <v>561</v>
      </c>
      <c r="K35">
        <f>SUM(B35:J35)</f>
        <v>3948</v>
      </c>
      <c r="L35">
        <v>3948</v>
      </c>
    </row>
    <row r="36" spans="1:12" ht="12.75">
      <c r="A36" t="s">
        <v>27</v>
      </c>
      <c r="B36">
        <v>5.4</v>
      </c>
      <c r="C36">
        <v>3.4</v>
      </c>
      <c r="D36">
        <v>2.7</v>
      </c>
      <c r="E36">
        <v>9.4</v>
      </c>
      <c r="F36">
        <v>1.4</v>
      </c>
      <c r="G36">
        <v>2.6</v>
      </c>
      <c r="H36">
        <v>2.2</v>
      </c>
      <c r="I36">
        <v>19.4</v>
      </c>
      <c r="J36">
        <v>2.7</v>
      </c>
      <c r="K36" s="4">
        <f>SUMPRODUCT(B$35:J$35,B36:J36)/K$35</f>
        <v>3.6702380952380955</v>
      </c>
      <c r="L36">
        <v>3.6</v>
      </c>
    </row>
    <row r="37" spans="1:12" ht="12.75">
      <c r="A37" t="s">
        <v>28</v>
      </c>
      <c r="B37">
        <v>3.7</v>
      </c>
      <c r="C37">
        <v>3.4</v>
      </c>
      <c r="D37">
        <v>4</v>
      </c>
      <c r="E37">
        <v>5.1</v>
      </c>
      <c r="F37">
        <v>5.3</v>
      </c>
      <c r="G37">
        <v>6.1</v>
      </c>
      <c r="H37">
        <v>7.2</v>
      </c>
      <c r="I37">
        <v>5.6</v>
      </c>
      <c r="J37">
        <v>6.4</v>
      </c>
      <c r="K37" s="4">
        <f>SUMPRODUCT(B$35:J$35,B37:J37)/K$35</f>
        <v>5.024797365754813</v>
      </c>
      <c r="L37" s="5">
        <v>5</v>
      </c>
    </row>
    <row r="38" spans="1:12" ht="12.75">
      <c r="A38" t="s">
        <v>29</v>
      </c>
      <c r="B38">
        <v>19.5</v>
      </c>
      <c r="C38">
        <v>18.9</v>
      </c>
      <c r="D38">
        <v>20.8</v>
      </c>
      <c r="E38">
        <v>19.7</v>
      </c>
      <c r="F38">
        <v>18.8</v>
      </c>
      <c r="G38">
        <v>21.4</v>
      </c>
      <c r="H38">
        <v>24.6</v>
      </c>
      <c r="I38">
        <v>14.3</v>
      </c>
      <c r="J38">
        <v>17.5</v>
      </c>
      <c r="K38" s="4">
        <f aca="true" t="shared" si="0" ref="K38:K43">SUMPRODUCT(B$35:J$35,B38:J38)/K$35</f>
        <v>19.457218844984805</v>
      </c>
      <c r="L38">
        <v>19.4</v>
      </c>
    </row>
    <row r="39" spans="1:12" ht="12.75">
      <c r="A39" t="s">
        <v>30</v>
      </c>
      <c r="B39">
        <v>61.1</v>
      </c>
      <c r="C39">
        <v>62.3</v>
      </c>
      <c r="D39">
        <v>61.5</v>
      </c>
      <c r="E39">
        <v>56.4</v>
      </c>
      <c r="F39">
        <v>66.1</v>
      </c>
      <c r="G39">
        <v>58.7</v>
      </c>
      <c r="H39">
        <v>55.5</v>
      </c>
      <c r="I39">
        <v>54.1</v>
      </c>
      <c r="J39">
        <v>61.9</v>
      </c>
      <c r="K39" s="4">
        <f t="shared" si="0"/>
        <v>61.614716312056736</v>
      </c>
      <c r="L39">
        <v>61.6</v>
      </c>
    </row>
    <row r="40" spans="1:12" ht="12.75">
      <c r="A40" t="s">
        <v>31</v>
      </c>
      <c r="B40">
        <v>13.4</v>
      </c>
      <c r="C40">
        <v>17.3</v>
      </c>
      <c r="D40">
        <v>14.3</v>
      </c>
      <c r="E40">
        <v>15.4</v>
      </c>
      <c r="F40">
        <v>17.3</v>
      </c>
      <c r="G40">
        <v>9.2</v>
      </c>
      <c r="H40">
        <v>12.5</v>
      </c>
      <c r="I40">
        <v>10.7</v>
      </c>
      <c r="J40">
        <v>19.6</v>
      </c>
      <c r="K40" s="4">
        <f t="shared" si="0"/>
        <v>15.599848024316106</v>
      </c>
      <c r="L40">
        <v>15.6</v>
      </c>
    </row>
    <row r="41" spans="1:12" ht="12.75">
      <c r="A41" t="s">
        <v>32</v>
      </c>
      <c r="B41">
        <v>10.4</v>
      </c>
      <c r="C41">
        <v>12.2</v>
      </c>
      <c r="D41">
        <v>11.1</v>
      </c>
      <c r="E41">
        <v>9.4</v>
      </c>
      <c r="F41">
        <v>8.4</v>
      </c>
      <c r="G41">
        <v>11.2</v>
      </c>
      <c r="H41">
        <v>10.6</v>
      </c>
      <c r="I41">
        <v>6.6</v>
      </c>
      <c r="J41">
        <v>11.6</v>
      </c>
      <c r="K41" s="4">
        <f t="shared" si="0"/>
        <v>10.310182370820668</v>
      </c>
      <c r="L41">
        <v>10.3</v>
      </c>
    </row>
    <row r="42" spans="1:12" ht="12.75">
      <c r="A42" t="s">
        <v>33</v>
      </c>
      <c r="B42">
        <v>13.8</v>
      </c>
      <c r="C42">
        <v>16.8</v>
      </c>
      <c r="D42">
        <v>17.9</v>
      </c>
      <c r="E42">
        <v>10.3</v>
      </c>
      <c r="F42">
        <v>21.4</v>
      </c>
      <c r="G42">
        <v>9.2</v>
      </c>
      <c r="H42">
        <v>15</v>
      </c>
      <c r="I42">
        <v>17.9</v>
      </c>
      <c r="J42">
        <v>21.9</v>
      </c>
      <c r="K42" s="4">
        <f t="shared" si="0"/>
        <v>17.959067882472137</v>
      </c>
      <c r="L42">
        <v>17.9</v>
      </c>
    </row>
    <row r="43" spans="1:12" ht="12.75">
      <c r="A43" t="s">
        <v>34</v>
      </c>
      <c r="B43">
        <v>1.7</v>
      </c>
      <c r="C43">
        <v>2.6</v>
      </c>
      <c r="D43">
        <v>2.3</v>
      </c>
      <c r="E43">
        <v>0.9</v>
      </c>
      <c r="F43">
        <v>2.3</v>
      </c>
      <c r="G43">
        <v>1.5</v>
      </c>
      <c r="H43">
        <v>1.9</v>
      </c>
      <c r="I43">
        <v>2</v>
      </c>
      <c r="J43">
        <v>2</v>
      </c>
      <c r="K43" s="4">
        <f t="shared" si="0"/>
        <v>2.126545086119554</v>
      </c>
      <c r="L43">
        <v>2.1</v>
      </c>
    </row>
  </sheetData>
  <hyperlinks>
    <hyperlink ref="B1" r:id="rId1" display="Bagnols"/>
    <hyperlink ref="C1" r:id="rId2" display="Callian"/>
    <hyperlink ref="D1" r:id="rId3" display="Fayence"/>
    <hyperlink ref="E1" r:id="rId4" display="Mons"/>
    <hyperlink ref="F1" r:id="rId5" display="Montauroux"/>
    <hyperlink ref="G1" r:id="rId6" display="St Paul"/>
    <hyperlink ref="H1" r:id="rId7" display="Seillans"/>
    <hyperlink ref="J1" r:id="rId8" display="Tourrettes"/>
    <hyperlink ref="I1" r:id="rId9" display="Tanneron "/>
    <hyperlink ref="L1" r:id="rId10" display="CdC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created xsi:type="dcterms:W3CDTF">2018-05-14T15:32:08Z</dcterms:created>
  <dcterms:modified xsi:type="dcterms:W3CDTF">2018-05-17T13:25:40Z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